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mcabraja_ftrr_hr/Documents/Dokumenti-I/FINANCIJSKI PLAN 2026.-2028/MZOM/USKLAĐENI I USVOJENI FINANCIJSKI PLAN/"/>
    </mc:Choice>
  </mc:AlternateContent>
  <xr:revisionPtr revIDLastSave="521" documentId="11_2BB0A3EB591480740CAA1F806A6B5586F82EDE9B" xr6:coauthVersionLast="47" xr6:coauthVersionMax="47" xr10:uidLastSave="{D9EED615-4D17-4388-9849-C2BC9B24FD72}"/>
  <bookViews>
    <workbookView xWindow="-120" yWindow="-120" windowWidth="29040" windowHeight="1572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2" i="7" l="1"/>
  <c r="D101" i="7" s="1"/>
  <c r="E102" i="7"/>
  <c r="E101" i="7" s="1"/>
  <c r="F102" i="7"/>
  <c r="F101" i="7" s="1"/>
  <c r="G102" i="7"/>
  <c r="G101" i="7" s="1"/>
  <c r="C102" i="7"/>
  <c r="C101" i="7" s="1"/>
  <c r="D46" i="7"/>
  <c r="E46" i="7"/>
  <c r="F46" i="7"/>
  <c r="G46" i="7"/>
  <c r="C46" i="7"/>
  <c r="D44" i="7"/>
  <c r="D43" i="7" s="1"/>
  <c r="D42" i="7" s="1"/>
  <c r="E44" i="7"/>
  <c r="F44" i="7"/>
  <c r="G44" i="7"/>
  <c r="C44" i="7"/>
  <c r="D114" i="7"/>
  <c r="D113" i="7" s="1"/>
  <c r="E114" i="7"/>
  <c r="E113" i="7" s="1"/>
  <c r="F114" i="7"/>
  <c r="F113" i="7" s="1"/>
  <c r="G114" i="7"/>
  <c r="G113" i="7" s="1"/>
  <c r="C114" i="7"/>
  <c r="C113" i="7" s="1"/>
  <c r="D96" i="7"/>
  <c r="D95" i="7" s="1"/>
  <c r="E96" i="7"/>
  <c r="E95" i="7" s="1"/>
  <c r="F96" i="7"/>
  <c r="F95" i="7" s="1"/>
  <c r="G96" i="7"/>
  <c r="G95" i="7" s="1"/>
  <c r="C96" i="7"/>
  <c r="C95" i="7" s="1"/>
  <c r="D99" i="7"/>
  <c r="D98" i="7" s="1"/>
  <c r="E99" i="7"/>
  <c r="E98" i="7" s="1"/>
  <c r="F99" i="7"/>
  <c r="F98" i="7" s="1"/>
  <c r="G99" i="7"/>
  <c r="G98" i="7" s="1"/>
  <c r="C99" i="7"/>
  <c r="C98" i="7" s="1"/>
  <c r="D40" i="7"/>
  <c r="E40" i="7"/>
  <c r="F40" i="7"/>
  <c r="G40" i="7"/>
  <c r="D37" i="7"/>
  <c r="E37" i="7"/>
  <c r="F37" i="7"/>
  <c r="G37" i="7"/>
  <c r="D138" i="7"/>
  <c r="E138" i="7"/>
  <c r="F138" i="7"/>
  <c r="G138" i="7"/>
  <c r="D66" i="7"/>
  <c r="D65" i="7" s="1"/>
  <c r="E66" i="7"/>
  <c r="E65" i="7" s="1"/>
  <c r="F66" i="7"/>
  <c r="F65" i="7" s="1"/>
  <c r="G66" i="7"/>
  <c r="G65" i="7" s="1"/>
  <c r="C66" i="7"/>
  <c r="C65" i="7" s="1"/>
  <c r="C37" i="7"/>
  <c r="C40" i="7"/>
  <c r="D34" i="7"/>
  <c r="E34" i="7"/>
  <c r="F34" i="7"/>
  <c r="G34" i="7"/>
  <c r="D31" i="7"/>
  <c r="E31" i="7"/>
  <c r="F31" i="7"/>
  <c r="G31" i="7"/>
  <c r="C31" i="7"/>
  <c r="C34" i="7"/>
  <c r="C138" i="7"/>
  <c r="C137" i="7" s="1"/>
  <c r="C136" i="7" s="1"/>
  <c r="D134" i="7"/>
  <c r="E134" i="7"/>
  <c r="F134" i="7"/>
  <c r="G134" i="7"/>
  <c r="C134" i="7"/>
  <c r="D128" i="7"/>
  <c r="E128" i="7"/>
  <c r="F128" i="7"/>
  <c r="G128" i="7"/>
  <c r="G127" i="7" s="1"/>
  <c r="C128" i="7"/>
  <c r="D124" i="7"/>
  <c r="E124" i="7"/>
  <c r="F124" i="7"/>
  <c r="G124" i="7"/>
  <c r="C124" i="7"/>
  <c r="D118" i="7"/>
  <c r="E118" i="7"/>
  <c r="F118" i="7"/>
  <c r="G118" i="7"/>
  <c r="C118" i="7"/>
  <c r="D109" i="7"/>
  <c r="E109" i="7"/>
  <c r="F109" i="7"/>
  <c r="G109" i="7"/>
  <c r="C109" i="7"/>
  <c r="D105" i="7"/>
  <c r="E105" i="7"/>
  <c r="F105" i="7"/>
  <c r="G105" i="7"/>
  <c r="C105" i="7"/>
  <c r="D91" i="7"/>
  <c r="E91" i="7"/>
  <c r="F91" i="7"/>
  <c r="G91" i="7"/>
  <c r="C91" i="7"/>
  <c r="D84" i="7"/>
  <c r="E84" i="7"/>
  <c r="F84" i="7"/>
  <c r="G84" i="7"/>
  <c r="C84" i="7"/>
  <c r="D79" i="7"/>
  <c r="E79" i="7"/>
  <c r="F79" i="7"/>
  <c r="G79" i="7"/>
  <c r="C79" i="7"/>
  <c r="D71" i="7"/>
  <c r="E71" i="7"/>
  <c r="F71" i="7"/>
  <c r="G71" i="7"/>
  <c r="C71" i="7"/>
  <c r="D61" i="7"/>
  <c r="E61" i="7"/>
  <c r="F61" i="7"/>
  <c r="G61" i="7"/>
  <c r="C61" i="7"/>
  <c r="D55" i="7"/>
  <c r="E55" i="7"/>
  <c r="F55" i="7"/>
  <c r="G55" i="7"/>
  <c r="C55" i="7"/>
  <c r="D50" i="7"/>
  <c r="D49" i="7" s="1"/>
  <c r="E50" i="7"/>
  <c r="E49" i="7" s="1"/>
  <c r="F50" i="7"/>
  <c r="F49" i="7" s="1"/>
  <c r="G50" i="7"/>
  <c r="G49" i="7" s="1"/>
  <c r="C50" i="7"/>
  <c r="C49" i="7" s="1"/>
  <c r="D26" i="7"/>
  <c r="E26" i="7"/>
  <c r="F26" i="7"/>
  <c r="G26" i="7"/>
  <c r="D20" i="7"/>
  <c r="E20" i="7"/>
  <c r="F20" i="7"/>
  <c r="G20" i="7"/>
  <c r="C26" i="7"/>
  <c r="C20" i="7"/>
  <c r="F43" i="7" l="1"/>
  <c r="G43" i="7"/>
  <c r="G42" i="7" s="1"/>
  <c r="C43" i="7"/>
  <c r="E43" i="7"/>
  <c r="E42" i="7" s="1"/>
  <c r="F42" i="7"/>
  <c r="C42" i="7"/>
  <c r="F36" i="7"/>
  <c r="E36" i="7"/>
  <c r="G36" i="7"/>
  <c r="D36" i="7"/>
  <c r="E30" i="7"/>
  <c r="C36" i="7"/>
  <c r="D30" i="7"/>
  <c r="C30" i="7"/>
  <c r="G30" i="7"/>
  <c r="F30" i="7"/>
  <c r="E127" i="7"/>
  <c r="F127" i="7"/>
  <c r="E19" i="7"/>
  <c r="D127" i="7"/>
  <c r="E104" i="7"/>
  <c r="G137" i="7"/>
  <c r="E137" i="7"/>
  <c r="F137" i="7"/>
  <c r="D137" i="7"/>
  <c r="D136" i="7" s="1"/>
  <c r="E117" i="7"/>
  <c r="G70" i="7"/>
  <c r="E83" i="7"/>
  <c r="D83" i="7"/>
  <c r="D54" i="7"/>
  <c r="D48" i="7" s="1"/>
  <c r="E70" i="7"/>
  <c r="E54" i="7"/>
  <c r="D117" i="7"/>
  <c r="F83" i="7"/>
  <c r="D104" i="7"/>
  <c r="C127" i="7"/>
  <c r="G117" i="7"/>
  <c r="G116" i="7" s="1"/>
  <c r="F117" i="7"/>
  <c r="C117" i="7"/>
  <c r="D19" i="7"/>
  <c r="D70" i="7"/>
  <c r="G83" i="7"/>
  <c r="C104" i="7"/>
  <c r="F104" i="7"/>
  <c r="G104" i="7"/>
  <c r="C83" i="7"/>
  <c r="F70" i="7"/>
  <c r="C70" i="7"/>
  <c r="G54" i="7"/>
  <c r="F54" i="7"/>
  <c r="C54" i="7"/>
  <c r="F19" i="7"/>
  <c r="C19" i="7"/>
  <c r="G19" i="7"/>
  <c r="C48" i="7" l="1"/>
  <c r="G48" i="7"/>
  <c r="E48" i="7"/>
  <c r="F48" i="7"/>
  <c r="F116" i="7"/>
  <c r="E18" i="7"/>
  <c r="C18" i="7"/>
  <c r="F18" i="7"/>
  <c r="D18" i="7"/>
  <c r="G18" i="7"/>
  <c r="D116" i="7"/>
  <c r="E116" i="7"/>
  <c r="C116" i="7"/>
  <c r="G17" i="7" l="1"/>
  <c r="C17" i="7"/>
  <c r="F17" i="7"/>
  <c r="D17" i="7"/>
  <c r="E17" i="7"/>
</calcChain>
</file>

<file path=xl/sharedStrings.xml><?xml version="1.0" encoding="utf-8"?>
<sst xmlns="http://schemas.openxmlformats.org/spreadsheetml/2006/main" count="230" uniqueCount="60">
  <si>
    <t>Opći prihodi i primici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</si>
  <si>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</si>
  <si>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</si>
  <si>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</si>
  <si>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</si>
  <si>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</si>
  <si>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</si>
  <si>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</si>
  <si>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</si>
  <si>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</si>
  <si>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</si>
  <si>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</si>
  <si>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</si>
  <si>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</si>
  <si>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</si>
  <si>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</si>
  <si>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</si>
  <si>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</si>
  <si>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</si>
  <si>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</si>
  <si>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</si>
  <si>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</si>
  <si>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</si>
  <si>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</si>
  <si>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</si>
  <si>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</si>
  <si>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</si>
  <si>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</si>
  <si>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</si>
  <si>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</si>
  <si>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</si>
  <si>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</si>
  <si>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</si>
  <si>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563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</si>
  <si>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</si>
  <si>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</si>
  <si>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</si>
  <si>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</si>
  <si>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</si>
  <si>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</si>
  <si>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</si>
  <si>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</si>
  <si>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</si>
  <si>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</si>
  <si>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SVEUČILIŠTE JOSIPA JURJA STROSSMAYERA U OSIJEKU, FAKULTET TURIZMA I RURALNOG RAZVOJA U POŽEGI</t>
  </si>
  <si>
    <t>K621061</t>
  </si>
  <si>
    <t>INFRASTRUKTURA VISOKOOBRAZOVNIH USTANOVA</t>
  </si>
  <si>
    <t>Uncorking rural heritage: indigenous production of fermented beverages for local cultural and environmental sustainability</t>
  </si>
  <si>
    <t>Europski fond za regionalni razvoj (EFRR)</t>
  </si>
  <si>
    <t>Pomoći iz državnog proračuna</t>
  </si>
  <si>
    <t>Europski poljoprivredni jamstveni fond (EAGF)</t>
  </si>
  <si>
    <t>Europski poljoprivredni fond za ruralni razvoj</t>
  </si>
  <si>
    <t>Prihodi od prodaje ili zamjene nefinancijske imovine i naknade s naslova osiguranja</t>
  </si>
  <si>
    <t>A679136</t>
  </si>
  <si>
    <t>RAZVOJ SUSTAVA PROGRAMSKIH SPORAZUMA ZA FINANCIRANJE SVEUČILIŠTA I ZNANSTVENIH INSTITUTA USMJERENIH NA INOVACIJE, ISTRAŽIVANJE I RAZVOJ-NPOO (C3.2. R1-I1)</t>
  </si>
  <si>
    <t>A679134</t>
  </si>
  <si>
    <t>PROGRAMSKO FINANCIRANJE JAVNIH VISOKIH UČILIŠTA 2025.-2029.</t>
  </si>
  <si>
    <t>A679135</t>
  </si>
  <si>
    <t>PROGRAMSKO I OSTALO FINANCIRANJE JAVNIH VISOKIH UČILIŠTA – IZ EVIDENCIJSKIH PRIHODA</t>
  </si>
  <si>
    <t>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</si>
</sst>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7">
    <xf numFmtId="0" fontId="0" fillId="0" borderId="0" xfId="0"/>
    <xf numFmtId="0" fontId="0" fillId="0" borderId="0" xfId="0" applyFill="1"/>
    <xf numFmtId="0" fontId="12" fillId="0" borderId="4" xfId="49" quotePrefix="1" applyFont="1" applyFill="1" applyAlignment="1">
      <alignment horizontal="left" vertical="center" indent="7"/>
    </xf>
    <xf numFmtId="0" fontId="12" fillId="0" borderId="4" xfId="49" quotePrefix="1" applyFont="1" applyFill="1">
      <alignment horizontal="left" vertical="center" indent="1"/>
    </xf>
    <xf numFmtId="3" fontId="12" fillId="0" borderId="4" xfId="50" applyNumberFormat="1" applyFont="1" applyFill="1">
      <alignment horizontal="right" vertical="center"/>
    </xf>
    <xf numFmtId="0" fontId="13" fillId="0" borderId="0" xfId="0" applyFont="1" applyFill="1"/>
    <xf numFmtId="0" fontId="12" fillId="0" borderId="4" xfId="49" quotePrefix="1" applyFont="1" applyFill="1" applyAlignment="1">
      <alignment horizontal="left" vertical="center" indent="9"/>
    </xf>
    <xf numFmtId="0" fontId="15" fillId="0" borderId="0" xfId="0" applyFont="1" applyFill="1"/>
    <xf numFmtId="0" fontId="12" fillId="0" borderId="4" xfId="49" quotePrefix="1" applyFont="1" applyFill="1" applyBorder="1" applyAlignment="1">
      <alignment horizontal="left" vertical="center" indent="7"/>
    </xf>
    <xf numFmtId="0" fontId="12" fillId="0" borderId="4" xfId="49" quotePrefix="1" applyFont="1" applyFill="1" applyBorder="1">
      <alignment horizontal="left" vertical="center" indent="1"/>
    </xf>
    <xf numFmtId="3" fontId="12" fillId="0" borderId="4" xfId="50" applyNumberFormat="1" applyFont="1" applyFill="1" applyBorder="1">
      <alignment horizontal="right" vertical="center"/>
    </xf>
    <xf numFmtId="0" fontId="12" fillId="0" borderId="5" xfId="49" quotePrefix="1" applyFont="1" applyFill="1" applyBorder="1" applyAlignment="1">
      <alignment horizontal="left" vertical="center" indent="7"/>
    </xf>
    <xf numFmtId="0" fontId="12" fillId="0" borderId="5" xfId="49" quotePrefix="1" applyFont="1" applyFill="1" applyBorder="1">
      <alignment horizontal="left" vertical="center" indent="1"/>
    </xf>
    <xf numFmtId="3" fontId="12" fillId="0" borderId="5" xfId="50" applyNumberFormat="1" applyFont="1" applyFill="1" applyBorder="1">
      <alignment horizontal="right" vertical="center"/>
    </xf>
    <xf numFmtId="0" fontId="16" fillId="0" borderId="6" xfId="6" quotePrefix="1" applyFont="1" applyFill="1" applyBorder="1" applyAlignment="1">
      <alignment horizontal="left" vertical="center" indent="4"/>
    </xf>
    <xf numFmtId="0" fontId="16" fillId="0" borderId="6" xfId="6" quotePrefix="1" applyFont="1" applyFill="1" applyBorder="1" applyAlignment="1">
      <alignment horizontal="left" vertical="center" indent="1"/>
    </xf>
    <xf numFmtId="3" fontId="12" fillId="0" borderId="7" xfId="50" applyNumberFormat="1" applyFont="1" applyFill="1" applyBorder="1">
      <alignment horizontal="right" vertical="center"/>
    </xf>
    <xf numFmtId="0" fontId="12" fillId="0" borderId="4" xfId="49" quotePrefix="1" applyFont="1" applyFill="1" applyAlignment="1">
      <alignment horizontal="left" vertical="center" indent="5"/>
    </xf>
    <xf numFmtId="0" fontId="12" fillId="0" borderId="4" xfId="49" quotePrefix="1" applyFont="1" applyFill="1" applyAlignment="1">
      <alignment horizontal="center" vertical="center"/>
    </xf>
    <xf numFmtId="0" fontId="12" fillId="0" borderId="4" xfId="49" quotePrefix="1" applyFont="1" applyFill="1" applyAlignment="1">
      <alignment horizontal="left" vertical="center" wrapText="1" indent="1"/>
    </xf>
    <xf numFmtId="0" fontId="12" fillId="0" borderId="0" xfId="0" applyFont="1" applyAlignment="1">
      <alignment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2" fillId="0" borderId="8" xfId="49" quotePrefix="1" applyFont="1" applyFill="1" applyBorder="1" applyAlignment="1">
      <alignment horizontal="left" vertical="center" wrapText="1" indent="1"/>
    </xf>
    <xf numFmtId="3" fontId="12" fillId="0" borderId="9" xfId="50" applyNumberFormat="1" applyFont="1" applyFill="1" applyBorder="1">
      <alignment horizontal="right" vertical="center"/>
    </xf>
    <xf numFmtId="3" fontId="12" fillId="0" borderId="3" xfId="0" applyNumberFormat="1" applyFont="1" applyFill="1" applyBorder="1"/>
    <xf numFmtId="0" fontId="14" fillId="0" borderId="0" xfId="0" applyFont="1" applyFill="1" applyAlignment="1">
      <alignment horizont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1"/>
  <sheetViews>
    <sheetView tabSelected="1" zoomScale="140" zoomScaleNormal="140" workbookViewId="0">
      <pane xSplit="2" ySplit="3" topLeftCell="C28" activePane="bottomRight" state="frozen"/>
      <selection pane="topRight" activeCell="C1" sqref="C1"/>
      <selection pane="bottomLeft" activeCell="A3" sqref="A3"/>
      <selection pane="bottomRight" sqref="A1:G1"/>
    </sheetView>
  </sheetViews>
  <sheetFormatPr defaultColWidth="9.140625" defaultRowHeight="15" x14ac:dyDescent="0.25"/>
  <cols>
    <col min="1" max="1" width="17.28515625" style="1" customWidth="1"/>
    <col min="2" max="2" width="51.42578125" style="1" customWidth="1"/>
    <col min="3" max="7" width="13.28515625" style="1" customWidth="1"/>
    <col min="8" max="16384" width="9.140625" style="1"/>
  </cols>
  <sheetData>
    <row r="1" spans="1:7" x14ac:dyDescent="0.25">
      <c r="A1" s="26" t="s">
        <v>59</v>
      </c>
      <c r="B1" s="26"/>
      <c r="C1" s="26"/>
      <c r="D1" s="26"/>
      <c r="E1" s="26"/>
      <c r="F1" s="26"/>
      <c r="G1" s="26"/>
    </row>
    <row r="3" spans="1:7" ht="38.25" x14ac:dyDescent="0.25">
      <c r="A3" s="21">
        <v>52565</v>
      </c>
      <c r="B3" s="21" t="s">
        <v>44</v>
      </c>
      <c r="C3" s="21" t="s">
        <v>40</v>
      </c>
      <c r="D3" s="21" t="s">
        <v>41</v>
      </c>
      <c r="E3" s="22" t="s">
        <v>42</v>
      </c>
      <c r="F3" s="22" t="s">
        <v>38</v>
      </c>
      <c r="G3" s="22" t="s">
        <v>43</v>
      </c>
    </row>
    <row r="4" spans="1:7" s="7" customFormat="1" x14ac:dyDescent="0.25">
      <c r="A4" s="2">
        <v>11</v>
      </c>
      <c r="B4" s="3" t="s">
        <v>0</v>
      </c>
      <c r="C4" s="4">
        <v>1804459.16</v>
      </c>
      <c r="D4" s="4">
        <v>2064152</v>
      </c>
      <c r="E4" s="4">
        <v>2412121</v>
      </c>
      <c r="F4" s="4">
        <v>2262105</v>
      </c>
      <c r="G4" s="4">
        <v>2321271</v>
      </c>
    </row>
    <row r="5" spans="1:7" s="7" customFormat="1" x14ac:dyDescent="0.25">
      <c r="A5" s="2">
        <v>31</v>
      </c>
      <c r="B5" s="3" t="s">
        <v>8</v>
      </c>
      <c r="C5" s="4">
        <v>33343.9</v>
      </c>
      <c r="D5" s="4">
        <v>109870</v>
      </c>
      <c r="E5" s="4">
        <v>110000</v>
      </c>
      <c r="F5" s="4">
        <v>111000</v>
      </c>
      <c r="G5" s="4">
        <v>113000</v>
      </c>
    </row>
    <row r="6" spans="1:7" s="7" customFormat="1" x14ac:dyDescent="0.25">
      <c r="A6" s="2">
        <v>43</v>
      </c>
      <c r="B6" s="3" t="s">
        <v>2</v>
      </c>
      <c r="C6" s="4">
        <v>691919.04</v>
      </c>
      <c r="D6" s="4">
        <v>744357</v>
      </c>
      <c r="E6" s="4">
        <v>725000</v>
      </c>
      <c r="F6" s="4">
        <v>430000</v>
      </c>
      <c r="G6" s="4">
        <v>455000</v>
      </c>
    </row>
    <row r="7" spans="1:7" s="7" customFormat="1" x14ac:dyDescent="0.25">
      <c r="A7" s="2">
        <v>50</v>
      </c>
      <c r="B7" s="3" t="s">
        <v>49</v>
      </c>
      <c r="C7" s="4">
        <v>0</v>
      </c>
      <c r="D7" s="4">
        <v>0</v>
      </c>
      <c r="E7" s="4">
        <v>86850</v>
      </c>
      <c r="F7" s="4">
        <v>75170</v>
      </c>
      <c r="G7" s="4">
        <v>75170</v>
      </c>
    </row>
    <row r="8" spans="1:7" s="7" customFormat="1" x14ac:dyDescent="0.25">
      <c r="A8" s="2">
        <v>51</v>
      </c>
      <c r="B8" s="3" t="s">
        <v>4</v>
      </c>
      <c r="C8" s="4">
        <v>36373.1</v>
      </c>
      <c r="D8" s="4">
        <v>0</v>
      </c>
      <c r="E8" s="4">
        <v>0</v>
      </c>
      <c r="F8" s="4">
        <v>0</v>
      </c>
      <c r="G8" s="4">
        <v>0</v>
      </c>
    </row>
    <row r="9" spans="1:7" s="7" customFormat="1" x14ac:dyDescent="0.25">
      <c r="A9" s="2">
        <v>52</v>
      </c>
      <c r="B9" s="3" t="s">
        <v>5</v>
      </c>
      <c r="C9" s="4">
        <v>126191.62</v>
      </c>
      <c r="D9" s="4">
        <v>134535</v>
      </c>
      <c r="E9" s="4">
        <v>0</v>
      </c>
      <c r="F9" s="4">
        <v>0</v>
      </c>
      <c r="G9" s="4">
        <v>0</v>
      </c>
    </row>
    <row r="10" spans="1:7" s="7" customFormat="1" x14ac:dyDescent="0.25">
      <c r="A10" s="2">
        <v>54</v>
      </c>
      <c r="B10" s="3" t="s">
        <v>50</v>
      </c>
      <c r="C10" s="4">
        <v>0</v>
      </c>
      <c r="D10" s="4">
        <v>0</v>
      </c>
      <c r="E10" s="4">
        <v>800</v>
      </c>
      <c r="F10" s="4">
        <v>800</v>
      </c>
      <c r="G10" s="4">
        <v>800</v>
      </c>
    </row>
    <row r="11" spans="1:7" s="7" customFormat="1" x14ac:dyDescent="0.25">
      <c r="A11" s="2">
        <v>565</v>
      </c>
      <c r="B11" s="3" t="s">
        <v>51</v>
      </c>
      <c r="C11" s="4">
        <v>0</v>
      </c>
      <c r="D11" s="4">
        <v>0</v>
      </c>
      <c r="E11" s="4">
        <v>700</v>
      </c>
      <c r="F11" s="4">
        <v>700</v>
      </c>
      <c r="G11" s="4">
        <v>700</v>
      </c>
    </row>
    <row r="12" spans="1:7" s="7" customFormat="1" x14ac:dyDescent="0.25">
      <c r="A12" s="2">
        <v>61</v>
      </c>
      <c r="B12" s="3" t="s">
        <v>6</v>
      </c>
      <c r="C12" s="4">
        <v>0</v>
      </c>
      <c r="D12" s="4">
        <v>18500</v>
      </c>
      <c r="E12" s="4">
        <v>23023</v>
      </c>
      <c r="F12" s="4">
        <v>30229</v>
      </c>
      <c r="G12" s="4">
        <v>0</v>
      </c>
    </row>
    <row r="13" spans="1:7" s="7" customFormat="1" x14ac:dyDescent="0.25">
      <c r="A13" s="2">
        <v>71</v>
      </c>
      <c r="B13" s="3" t="s">
        <v>52</v>
      </c>
      <c r="C13" s="4"/>
      <c r="D13" s="4">
        <v>1507</v>
      </c>
      <c r="E13" s="4"/>
      <c r="F13" s="4"/>
      <c r="G13" s="4"/>
    </row>
    <row r="14" spans="1:7" s="7" customFormat="1" x14ac:dyDescent="0.25">
      <c r="A14" s="2">
        <v>581</v>
      </c>
      <c r="B14" s="3" t="s">
        <v>9</v>
      </c>
      <c r="C14" s="4">
        <v>0</v>
      </c>
      <c r="D14" s="4">
        <v>2200</v>
      </c>
      <c r="E14" s="4">
        <v>865891</v>
      </c>
      <c r="F14" s="4">
        <v>61638</v>
      </c>
      <c r="G14" s="4">
        <v>60700</v>
      </c>
    </row>
    <row r="15" spans="1:7" s="7" customFormat="1" x14ac:dyDescent="0.25">
      <c r="A15" s="8">
        <v>5761</v>
      </c>
      <c r="B15" s="9" t="s">
        <v>11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s="7" customFormat="1" x14ac:dyDescent="0.25">
      <c r="A16" s="11">
        <v>563</v>
      </c>
      <c r="B16" s="12" t="s">
        <v>10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14" t="s">
        <v>34</v>
      </c>
      <c r="B17" s="15" t="s">
        <v>35</v>
      </c>
      <c r="C17" s="16">
        <f>SUM(C18+C42+C48+C116+C136)</f>
        <v>2692286.8200000003</v>
      </c>
      <c r="D17" s="16">
        <f t="shared" ref="D17:G17" si="0">SUM(D18+D42+D48+D116+D136)</f>
        <v>3075121</v>
      </c>
      <c r="E17" s="16">
        <f t="shared" si="0"/>
        <v>4224385</v>
      </c>
      <c r="F17" s="16">
        <f t="shared" si="0"/>
        <v>2971642</v>
      </c>
      <c r="G17" s="16">
        <f t="shared" si="0"/>
        <v>3026641</v>
      </c>
    </row>
    <row r="18" spans="1:7" s="7" customFormat="1" x14ac:dyDescent="0.25">
      <c r="A18" s="17" t="s">
        <v>55</v>
      </c>
      <c r="B18" s="3" t="s">
        <v>56</v>
      </c>
      <c r="C18" s="4">
        <f>SUM(C19+C30+C36)</f>
        <v>1793543.4999999998</v>
      </c>
      <c r="D18" s="4">
        <f t="shared" ref="D18:G18" si="1">SUM(D19+D30+D36)</f>
        <v>2054471</v>
      </c>
      <c r="E18" s="4">
        <f t="shared" si="1"/>
        <v>2168199</v>
      </c>
      <c r="F18" s="4">
        <f t="shared" si="1"/>
        <v>2262105</v>
      </c>
      <c r="G18" s="4">
        <f t="shared" si="1"/>
        <v>2321271</v>
      </c>
    </row>
    <row r="19" spans="1:7" s="7" customFormat="1" x14ac:dyDescent="0.25">
      <c r="A19" s="2" t="s">
        <v>21</v>
      </c>
      <c r="B19" s="3" t="s">
        <v>0</v>
      </c>
      <c r="C19" s="4">
        <f>SUM(C20+C26)</f>
        <v>1793543.4999999998</v>
      </c>
      <c r="D19" s="4">
        <f t="shared" ref="D19:G19" si="2">SUM(D20+D26)</f>
        <v>2054471</v>
      </c>
      <c r="E19" s="4">
        <f t="shared" si="2"/>
        <v>2168199</v>
      </c>
      <c r="F19" s="4">
        <f t="shared" si="2"/>
        <v>2262105</v>
      </c>
      <c r="G19" s="4">
        <f t="shared" si="2"/>
        <v>2321271</v>
      </c>
    </row>
    <row r="20" spans="1:7" s="7" customFormat="1" x14ac:dyDescent="0.25">
      <c r="A20" s="2">
        <v>3</v>
      </c>
      <c r="B20" s="3" t="s">
        <v>37</v>
      </c>
      <c r="C20" s="4">
        <f>SUM(C21:C25)</f>
        <v>1785820.3399999999</v>
      </c>
      <c r="D20" s="4">
        <f t="shared" ref="D20:G20" si="3">SUM(D21:D25)</f>
        <v>2037971</v>
      </c>
      <c r="E20" s="4">
        <f t="shared" si="3"/>
        <v>2158199</v>
      </c>
      <c r="F20" s="4">
        <f t="shared" si="3"/>
        <v>2252105</v>
      </c>
      <c r="G20" s="4">
        <f t="shared" si="3"/>
        <v>2310271</v>
      </c>
    </row>
    <row r="21" spans="1:7" s="7" customFormat="1" x14ac:dyDescent="0.25">
      <c r="A21" s="6" t="s">
        <v>7</v>
      </c>
      <c r="B21" s="3" t="s">
        <v>23</v>
      </c>
      <c r="C21" s="4">
        <v>1663882.65</v>
      </c>
      <c r="D21" s="4">
        <v>1874000</v>
      </c>
      <c r="E21" s="4">
        <v>2011477</v>
      </c>
      <c r="F21" s="4">
        <v>2096446</v>
      </c>
      <c r="G21" s="4">
        <v>2147379</v>
      </c>
    </row>
    <row r="22" spans="1:7" s="7" customFormat="1" x14ac:dyDescent="0.25">
      <c r="A22" s="6" t="s">
        <v>12</v>
      </c>
      <c r="B22" s="3" t="s">
        <v>22</v>
      </c>
      <c r="C22" s="4">
        <v>117956.29</v>
      </c>
      <c r="D22" s="4">
        <v>159971</v>
      </c>
      <c r="E22" s="4">
        <v>144422</v>
      </c>
      <c r="F22" s="4">
        <v>152359</v>
      </c>
      <c r="G22" s="4">
        <v>159392</v>
      </c>
    </row>
    <row r="23" spans="1:7" s="7" customFormat="1" x14ac:dyDescent="0.25">
      <c r="A23" s="6" t="s">
        <v>13</v>
      </c>
      <c r="B23" s="3" t="s">
        <v>24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s="7" customFormat="1" x14ac:dyDescent="0.25">
      <c r="A24" s="6" t="s">
        <v>14</v>
      </c>
      <c r="B24" s="3" t="s">
        <v>25</v>
      </c>
      <c r="C24" s="4">
        <v>3981.4</v>
      </c>
      <c r="D24" s="4">
        <v>4000</v>
      </c>
      <c r="E24" s="4">
        <v>2300</v>
      </c>
      <c r="F24" s="4">
        <v>3300</v>
      </c>
      <c r="G24" s="4">
        <v>3500</v>
      </c>
    </row>
    <row r="25" spans="1:7" s="7" customFormat="1" x14ac:dyDescent="0.25">
      <c r="A25" s="6" t="s">
        <v>17</v>
      </c>
      <c r="B25" s="3" t="s">
        <v>29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s="7" customFormat="1" x14ac:dyDescent="0.25">
      <c r="A26" s="2">
        <v>4</v>
      </c>
      <c r="B26" s="3" t="s">
        <v>39</v>
      </c>
      <c r="C26" s="4">
        <f>SUM(C27:C29)</f>
        <v>7723.16</v>
      </c>
      <c r="D26" s="4">
        <f t="shared" ref="D26:G26" si="4">SUM(D27:D29)</f>
        <v>16500</v>
      </c>
      <c r="E26" s="4">
        <f t="shared" si="4"/>
        <v>10000</v>
      </c>
      <c r="F26" s="4">
        <f t="shared" si="4"/>
        <v>10000</v>
      </c>
      <c r="G26" s="4">
        <f t="shared" si="4"/>
        <v>11000</v>
      </c>
    </row>
    <row r="27" spans="1:7" s="7" customFormat="1" x14ac:dyDescent="0.25">
      <c r="A27" s="6" t="s">
        <v>15</v>
      </c>
      <c r="B27" s="3" t="s">
        <v>32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s="7" customFormat="1" x14ac:dyDescent="0.25">
      <c r="A28" s="6" t="s">
        <v>16</v>
      </c>
      <c r="B28" s="3" t="s">
        <v>26</v>
      </c>
      <c r="C28" s="4">
        <v>7723.16</v>
      </c>
      <c r="D28" s="4">
        <v>16500</v>
      </c>
      <c r="E28" s="4">
        <v>10000</v>
      </c>
      <c r="F28" s="4">
        <v>10000</v>
      </c>
      <c r="G28" s="4">
        <v>11000</v>
      </c>
    </row>
    <row r="29" spans="1:7" s="7" customFormat="1" x14ac:dyDescent="0.25">
      <c r="A29" s="6" t="s">
        <v>18</v>
      </c>
      <c r="B29" s="3" t="s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s="7" customFormat="1" x14ac:dyDescent="0.25">
      <c r="A30" s="2">
        <v>50</v>
      </c>
      <c r="B30" s="3" t="s">
        <v>49</v>
      </c>
      <c r="C30" s="4">
        <f>SUM(C31+C34)</f>
        <v>0</v>
      </c>
      <c r="D30" s="4">
        <f t="shared" ref="D30:G30" si="5">SUM(D31+D34)</f>
        <v>0</v>
      </c>
      <c r="E30" s="4">
        <f t="shared" si="5"/>
        <v>0</v>
      </c>
      <c r="F30" s="4">
        <f t="shared" si="5"/>
        <v>0</v>
      </c>
      <c r="G30" s="4">
        <f t="shared" si="5"/>
        <v>0</v>
      </c>
    </row>
    <row r="31" spans="1:7" s="7" customFormat="1" x14ac:dyDescent="0.25">
      <c r="A31" s="2">
        <v>3</v>
      </c>
      <c r="B31" s="3" t="s">
        <v>37</v>
      </c>
      <c r="C31" s="4">
        <f>SUM(C32+C33)</f>
        <v>0</v>
      </c>
      <c r="D31" s="4">
        <f t="shared" ref="D31:G31" si="6">SUM(D32+D33)</f>
        <v>0</v>
      </c>
      <c r="E31" s="4">
        <f t="shared" si="6"/>
        <v>0</v>
      </c>
      <c r="F31" s="4">
        <f t="shared" si="6"/>
        <v>0</v>
      </c>
      <c r="G31" s="4">
        <f t="shared" si="6"/>
        <v>0</v>
      </c>
    </row>
    <row r="32" spans="1:7" s="7" customFormat="1" x14ac:dyDescent="0.25">
      <c r="A32" s="6" t="s">
        <v>12</v>
      </c>
      <c r="B32" s="3" t="s">
        <v>22</v>
      </c>
      <c r="C32" s="4">
        <v>0</v>
      </c>
      <c r="D32" s="4">
        <v>0</v>
      </c>
      <c r="E32" s="4"/>
      <c r="F32" s="4"/>
      <c r="G32" s="4"/>
    </row>
    <row r="33" spans="1:7" s="7" customFormat="1" x14ac:dyDescent="0.25">
      <c r="A33" s="6" t="s">
        <v>14</v>
      </c>
      <c r="B33" s="3" t="s">
        <v>25</v>
      </c>
      <c r="C33" s="4">
        <v>0</v>
      </c>
      <c r="D33" s="4">
        <v>0</v>
      </c>
      <c r="E33" s="4"/>
      <c r="F33" s="4"/>
      <c r="G33" s="4"/>
    </row>
    <row r="34" spans="1:7" s="7" customFormat="1" x14ac:dyDescent="0.25">
      <c r="A34" s="2">
        <v>4</v>
      </c>
      <c r="B34" s="3" t="s">
        <v>39</v>
      </c>
      <c r="C34" s="4">
        <f>SUM(C35)</f>
        <v>0</v>
      </c>
      <c r="D34" s="4">
        <f t="shared" ref="D34:G34" si="7">SUM(D35)</f>
        <v>0</v>
      </c>
      <c r="E34" s="4">
        <f t="shared" si="7"/>
        <v>0</v>
      </c>
      <c r="F34" s="4">
        <f t="shared" si="7"/>
        <v>0</v>
      </c>
      <c r="G34" s="4">
        <f t="shared" si="7"/>
        <v>0</v>
      </c>
    </row>
    <row r="35" spans="1:7" s="7" customFormat="1" x14ac:dyDescent="0.25">
      <c r="A35" s="6" t="s">
        <v>16</v>
      </c>
      <c r="B35" s="3" t="s">
        <v>26</v>
      </c>
      <c r="C35" s="4">
        <v>0</v>
      </c>
      <c r="D35" s="4">
        <v>0</v>
      </c>
      <c r="E35" s="4"/>
      <c r="F35" s="4"/>
      <c r="G35" s="4"/>
    </row>
    <row r="36" spans="1:7" s="7" customFormat="1" x14ac:dyDescent="0.25">
      <c r="A36" s="2">
        <v>581</v>
      </c>
      <c r="B36" s="3" t="s">
        <v>9</v>
      </c>
      <c r="C36" s="4">
        <f>SUM(C37+C40)</f>
        <v>0</v>
      </c>
      <c r="D36" s="4">
        <f t="shared" ref="D36:G36" si="8">SUM(D37+D40)</f>
        <v>0</v>
      </c>
      <c r="E36" s="4">
        <f t="shared" si="8"/>
        <v>0</v>
      </c>
      <c r="F36" s="4">
        <f t="shared" si="8"/>
        <v>0</v>
      </c>
      <c r="G36" s="4">
        <f t="shared" si="8"/>
        <v>0</v>
      </c>
    </row>
    <row r="37" spans="1:7" s="7" customFormat="1" x14ac:dyDescent="0.25">
      <c r="A37" s="2">
        <v>3</v>
      </c>
      <c r="B37" s="3" t="s">
        <v>37</v>
      </c>
      <c r="C37" s="4">
        <f>SUM(C38+C39)</f>
        <v>0</v>
      </c>
      <c r="D37" s="4">
        <f t="shared" ref="D37:G37" si="9">SUM(D38+D39)</f>
        <v>0</v>
      </c>
      <c r="E37" s="4">
        <f t="shared" si="9"/>
        <v>0</v>
      </c>
      <c r="F37" s="4">
        <f t="shared" si="9"/>
        <v>0</v>
      </c>
      <c r="G37" s="4">
        <f t="shared" si="9"/>
        <v>0</v>
      </c>
    </row>
    <row r="38" spans="1:7" s="7" customFormat="1" x14ac:dyDescent="0.25">
      <c r="A38" s="6" t="s">
        <v>12</v>
      </c>
      <c r="B38" s="3" t="s">
        <v>22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s="7" customFormat="1" x14ac:dyDescent="0.25">
      <c r="A39" s="6" t="s">
        <v>14</v>
      </c>
      <c r="B39" s="3" t="s">
        <v>25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s="7" customFormat="1" x14ac:dyDescent="0.25">
      <c r="A40" s="2">
        <v>4</v>
      </c>
      <c r="B40" s="3" t="s">
        <v>39</v>
      </c>
      <c r="C40" s="4">
        <f>SUM(C41)</f>
        <v>0</v>
      </c>
      <c r="D40" s="4">
        <f t="shared" ref="D40:G40" si="10">SUM(D41)</f>
        <v>0</v>
      </c>
      <c r="E40" s="4">
        <f t="shared" si="10"/>
        <v>0</v>
      </c>
      <c r="F40" s="4">
        <f t="shared" si="10"/>
        <v>0</v>
      </c>
      <c r="G40" s="4">
        <f t="shared" si="10"/>
        <v>0</v>
      </c>
    </row>
    <row r="41" spans="1:7" s="7" customFormat="1" x14ac:dyDescent="0.25">
      <c r="A41" s="6" t="s">
        <v>16</v>
      </c>
      <c r="B41" s="3" t="s">
        <v>26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s="7" customFormat="1" ht="45" x14ac:dyDescent="0.25">
      <c r="A42" s="18" t="s">
        <v>53</v>
      </c>
      <c r="B42" s="19" t="s">
        <v>54</v>
      </c>
      <c r="C42" s="4">
        <f>SUM(C43)</f>
        <v>0</v>
      </c>
      <c r="D42" s="4">
        <f t="shared" ref="D42:G42" si="11">SUM(D43)</f>
        <v>2200</v>
      </c>
      <c r="E42" s="4">
        <f t="shared" si="11"/>
        <v>76541</v>
      </c>
      <c r="F42" s="4">
        <f t="shared" si="11"/>
        <v>61638</v>
      </c>
      <c r="G42" s="4">
        <f t="shared" si="11"/>
        <v>60700</v>
      </c>
    </row>
    <row r="43" spans="1:7" s="7" customFormat="1" x14ac:dyDescent="0.25">
      <c r="A43" s="2">
        <v>581</v>
      </c>
      <c r="B43" s="3" t="s">
        <v>9</v>
      </c>
      <c r="C43" s="4">
        <f>SUM(C44+C46)</f>
        <v>0</v>
      </c>
      <c r="D43" s="4">
        <f t="shared" ref="D43:G43" si="12">SUM(D44+D46)</f>
        <v>2200</v>
      </c>
      <c r="E43" s="4">
        <f t="shared" si="12"/>
        <v>76541</v>
      </c>
      <c r="F43" s="4">
        <f t="shared" si="12"/>
        <v>61638</v>
      </c>
      <c r="G43" s="4">
        <f t="shared" si="12"/>
        <v>60700</v>
      </c>
    </row>
    <row r="44" spans="1:7" s="7" customFormat="1" x14ac:dyDescent="0.25">
      <c r="A44" s="2">
        <v>3</v>
      </c>
      <c r="B44" s="3" t="s">
        <v>37</v>
      </c>
      <c r="C44" s="4">
        <f>SUM(C45)</f>
        <v>0</v>
      </c>
      <c r="D44" s="4">
        <f t="shared" ref="D44:G44" si="13">SUM(D45)</f>
        <v>2200</v>
      </c>
      <c r="E44" s="4">
        <f t="shared" si="13"/>
        <v>40091</v>
      </c>
      <c r="F44" s="4">
        <f t="shared" si="13"/>
        <v>47328</v>
      </c>
      <c r="G44" s="4">
        <f t="shared" si="13"/>
        <v>60050</v>
      </c>
    </row>
    <row r="45" spans="1:7" s="7" customFormat="1" x14ac:dyDescent="0.25">
      <c r="A45" s="6" t="s">
        <v>12</v>
      </c>
      <c r="B45" s="3" t="s">
        <v>22</v>
      </c>
      <c r="C45" s="4">
        <v>0</v>
      </c>
      <c r="D45" s="4">
        <v>2200</v>
      </c>
      <c r="E45" s="4">
        <v>40091</v>
      </c>
      <c r="F45" s="4">
        <v>47328</v>
      </c>
      <c r="G45" s="4">
        <v>60050</v>
      </c>
    </row>
    <row r="46" spans="1:7" s="7" customFormat="1" x14ac:dyDescent="0.25">
      <c r="A46" s="2">
        <v>4</v>
      </c>
      <c r="B46" s="3" t="s">
        <v>39</v>
      </c>
      <c r="C46" s="4">
        <f>SUM(C47)</f>
        <v>0</v>
      </c>
      <c r="D46" s="4">
        <f t="shared" ref="D46:G46" si="14">SUM(D47)</f>
        <v>0</v>
      </c>
      <c r="E46" s="4">
        <f t="shared" si="14"/>
        <v>36450</v>
      </c>
      <c r="F46" s="4">
        <f t="shared" si="14"/>
        <v>14310</v>
      </c>
      <c r="G46" s="4">
        <f t="shared" si="14"/>
        <v>650</v>
      </c>
    </row>
    <row r="47" spans="1:7" s="7" customFormat="1" x14ac:dyDescent="0.25">
      <c r="A47" s="6" t="s">
        <v>16</v>
      </c>
      <c r="B47" s="3" t="s">
        <v>26</v>
      </c>
      <c r="C47" s="24">
        <v>0</v>
      </c>
      <c r="D47" s="24">
        <v>0</v>
      </c>
      <c r="E47" s="24">
        <v>36450</v>
      </c>
      <c r="F47" s="24">
        <v>14310</v>
      </c>
      <c r="G47" s="24">
        <v>650</v>
      </c>
    </row>
    <row r="48" spans="1:7" ht="22.5" x14ac:dyDescent="0.25">
      <c r="A48" s="17" t="s">
        <v>57</v>
      </c>
      <c r="B48" s="23" t="s">
        <v>58</v>
      </c>
      <c r="C48" s="25">
        <f>SUM(C49+C54+C65+C70+C83+C95+C101+C98+C104+C113)</f>
        <v>885988.50000000012</v>
      </c>
      <c r="D48" s="25">
        <f t="shared" ref="D48:G48" si="15">SUM(D49+D54+D65+D70+D83+D95+D101+D98+D104+D113)</f>
        <v>1008769</v>
      </c>
      <c r="E48" s="25">
        <f t="shared" si="15"/>
        <v>1735723</v>
      </c>
      <c r="F48" s="25">
        <f t="shared" si="15"/>
        <v>647899</v>
      </c>
      <c r="G48" s="25">
        <f t="shared" si="15"/>
        <v>644670</v>
      </c>
    </row>
    <row r="49" spans="1:7" x14ac:dyDescent="0.25">
      <c r="A49" s="2" t="s">
        <v>7</v>
      </c>
      <c r="B49" s="3" t="s">
        <v>8</v>
      </c>
      <c r="C49" s="16">
        <f>SUM(C50)</f>
        <v>33343.9</v>
      </c>
      <c r="D49" s="16">
        <f t="shared" ref="D49:G49" si="16">SUM(D50)</f>
        <v>109870</v>
      </c>
      <c r="E49" s="16">
        <f t="shared" si="16"/>
        <v>110000</v>
      </c>
      <c r="F49" s="16">
        <f t="shared" si="16"/>
        <v>111000</v>
      </c>
      <c r="G49" s="16">
        <f t="shared" si="16"/>
        <v>113000</v>
      </c>
    </row>
    <row r="50" spans="1:7" x14ac:dyDescent="0.25">
      <c r="A50" s="2">
        <v>3</v>
      </c>
      <c r="B50" s="3" t="s">
        <v>37</v>
      </c>
      <c r="C50" s="4">
        <f>SUM(C51:C53)</f>
        <v>33343.9</v>
      </c>
      <c r="D50" s="4">
        <f t="shared" ref="D50:G50" si="17">SUM(D51:D53)</f>
        <v>109870</v>
      </c>
      <c r="E50" s="4">
        <f t="shared" si="17"/>
        <v>110000</v>
      </c>
      <c r="F50" s="4">
        <f t="shared" si="17"/>
        <v>111000</v>
      </c>
      <c r="G50" s="4">
        <f t="shared" si="17"/>
        <v>113000</v>
      </c>
    </row>
    <row r="51" spans="1:7" x14ac:dyDescent="0.25">
      <c r="A51" s="6" t="s">
        <v>7</v>
      </c>
      <c r="B51" s="3" t="s">
        <v>23</v>
      </c>
      <c r="C51" s="4">
        <v>509.99</v>
      </c>
      <c r="D51" s="4">
        <v>6000</v>
      </c>
      <c r="E51" s="4">
        <v>6000</v>
      </c>
      <c r="F51" s="4">
        <v>10000</v>
      </c>
      <c r="G51" s="4">
        <v>15500</v>
      </c>
    </row>
    <row r="52" spans="1:7" x14ac:dyDescent="0.25">
      <c r="A52" s="6" t="s">
        <v>12</v>
      </c>
      <c r="B52" s="3" t="s">
        <v>22</v>
      </c>
      <c r="C52" s="4">
        <v>32833.910000000003</v>
      </c>
      <c r="D52" s="4">
        <v>103870</v>
      </c>
      <c r="E52" s="4">
        <v>104000</v>
      </c>
      <c r="F52" s="4">
        <v>101000</v>
      </c>
      <c r="G52" s="4">
        <v>97500</v>
      </c>
    </row>
    <row r="53" spans="1:7" x14ac:dyDescent="0.25">
      <c r="A53" s="6" t="s">
        <v>13</v>
      </c>
      <c r="B53" s="3" t="s">
        <v>24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2" t="s">
        <v>1</v>
      </c>
      <c r="B54" s="3" t="s">
        <v>2</v>
      </c>
      <c r="C54" s="4">
        <f>SUM(C55+C61)</f>
        <v>691919.04</v>
      </c>
      <c r="D54" s="4">
        <f t="shared" ref="D54:G54" si="18">SUM(D55+D61)</f>
        <v>744357</v>
      </c>
      <c r="E54" s="4">
        <f t="shared" si="18"/>
        <v>725000</v>
      </c>
      <c r="F54" s="4">
        <f t="shared" si="18"/>
        <v>430000</v>
      </c>
      <c r="G54" s="4">
        <f t="shared" si="18"/>
        <v>455000</v>
      </c>
    </row>
    <row r="55" spans="1:7" x14ac:dyDescent="0.25">
      <c r="A55" s="2">
        <v>3</v>
      </c>
      <c r="B55" s="3" t="s">
        <v>37</v>
      </c>
      <c r="C55" s="4">
        <f>SUM(C56:C60)</f>
        <v>376852.94</v>
      </c>
      <c r="D55" s="4">
        <f t="shared" ref="D55:G55" si="19">SUM(D56:D60)</f>
        <v>511357</v>
      </c>
      <c r="E55" s="4">
        <f t="shared" si="19"/>
        <v>399000</v>
      </c>
      <c r="F55" s="4">
        <f t="shared" si="19"/>
        <v>400000</v>
      </c>
      <c r="G55" s="4">
        <f t="shared" si="19"/>
        <v>425000</v>
      </c>
    </row>
    <row r="56" spans="1:7" x14ac:dyDescent="0.25">
      <c r="A56" s="6" t="s">
        <v>7</v>
      </c>
      <c r="B56" s="3" t="s">
        <v>23</v>
      </c>
      <c r="C56" s="4">
        <v>60067.92</v>
      </c>
      <c r="D56" s="4">
        <v>33457</v>
      </c>
      <c r="E56" s="4">
        <v>40000</v>
      </c>
      <c r="F56" s="4">
        <v>40000</v>
      </c>
      <c r="G56" s="4">
        <v>35000</v>
      </c>
    </row>
    <row r="57" spans="1:7" x14ac:dyDescent="0.25">
      <c r="A57" s="6" t="s">
        <v>12</v>
      </c>
      <c r="B57" s="3" t="s">
        <v>22</v>
      </c>
      <c r="C57" s="4">
        <v>306243.08</v>
      </c>
      <c r="D57" s="4">
        <v>438400</v>
      </c>
      <c r="E57" s="4">
        <v>335000</v>
      </c>
      <c r="F57" s="4">
        <v>346000</v>
      </c>
      <c r="G57" s="4">
        <v>376000</v>
      </c>
    </row>
    <row r="58" spans="1:7" x14ac:dyDescent="0.25">
      <c r="A58" s="6" t="s">
        <v>13</v>
      </c>
      <c r="B58" s="3" t="s">
        <v>24</v>
      </c>
      <c r="C58" s="4">
        <v>3541.94</v>
      </c>
      <c r="D58" s="4">
        <v>3500</v>
      </c>
      <c r="E58" s="4">
        <v>4000</v>
      </c>
      <c r="F58" s="4">
        <v>4000</v>
      </c>
      <c r="G58" s="4">
        <v>4000</v>
      </c>
    </row>
    <row r="59" spans="1:7" x14ac:dyDescent="0.25">
      <c r="A59" s="6" t="s">
        <v>14</v>
      </c>
      <c r="B59" s="3" t="s">
        <v>25</v>
      </c>
      <c r="C59" s="4">
        <v>0</v>
      </c>
      <c r="D59" s="4">
        <v>5000</v>
      </c>
      <c r="E59" s="4">
        <v>10000</v>
      </c>
      <c r="F59" s="4">
        <v>5000</v>
      </c>
      <c r="G59" s="4">
        <v>5000</v>
      </c>
    </row>
    <row r="60" spans="1:7" x14ac:dyDescent="0.25">
      <c r="A60" s="6" t="s">
        <v>17</v>
      </c>
      <c r="B60" s="3" t="s">
        <v>29</v>
      </c>
      <c r="C60" s="4">
        <v>7000</v>
      </c>
      <c r="D60" s="4">
        <v>31000</v>
      </c>
      <c r="E60" s="4">
        <v>10000</v>
      </c>
      <c r="F60" s="4">
        <v>5000</v>
      </c>
      <c r="G60" s="4">
        <v>5000</v>
      </c>
    </row>
    <row r="61" spans="1:7" x14ac:dyDescent="0.25">
      <c r="A61" s="2">
        <v>4</v>
      </c>
      <c r="B61" s="3" t="s">
        <v>39</v>
      </c>
      <c r="C61" s="4">
        <f>SUM(C62:C64)</f>
        <v>315066.09999999998</v>
      </c>
      <c r="D61" s="4">
        <f t="shared" ref="D61:G61" si="20">SUM(D62:D64)</f>
        <v>233000</v>
      </c>
      <c r="E61" s="4">
        <f t="shared" si="20"/>
        <v>326000</v>
      </c>
      <c r="F61" s="4">
        <f t="shared" si="20"/>
        <v>30000</v>
      </c>
      <c r="G61" s="4">
        <f t="shared" si="20"/>
        <v>30000</v>
      </c>
    </row>
    <row r="62" spans="1:7" x14ac:dyDescent="0.25">
      <c r="A62" s="6" t="s">
        <v>15</v>
      </c>
      <c r="B62" s="3" t="s">
        <v>32</v>
      </c>
      <c r="C62" s="4">
        <v>274498.55</v>
      </c>
      <c r="D62" s="4">
        <v>150000</v>
      </c>
      <c r="E62" s="4">
        <v>265000</v>
      </c>
      <c r="F62" s="4">
        <v>0</v>
      </c>
      <c r="G62" s="4">
        <v>0</v>
      </c>
    </row>
    <row r="63" spans="1:7" x14ac:dyDescent="0.25">
      <c r="A63" s="6" t="s">
        <v>16</v>
      </c>
      <c r="B63" s="3" t="s">
        <v>26</v>
      </c>
      <c r="C63" s="4">
        <v>40567.550000000003</v>
      </c>
      <c r="D63" s="4">
        <v>73000</v>
      </c>
      <c r="E63" s="4">
        <v>36000</v>
      </c>
      <c r="F63" s="4">
        <v>30000</v>
      </c>
      <c r="G63" s="4">
        <v>30000</v>
      </c>
    </row>
    <row r="64" spans="1:7" x14ac:dyDescent="0.25">
      <c r="A64" s="6" t="s">
        <v>18</v>
      </c>
      <c r="B64" s="3" t="s">
        <v>27</v>
      </c>
      <c r="C64" s="4">
        <v>0</v>
      </c>
      <c r="D64" s="4">
        <v>10000</v>
      </c>
      <c r="E64" s="4">
        <v>25000</v>
      </c>
      <c r="F64" s="4">
        <v>0</v>
      </c>
      <c r="G64" s="4">
        <v>0</v>
      </c>
    </row>
    <row r="65" spans="1:7" x14ac:dyDescent="0.25">
      <c r="A65" s="2">
        <v>50</v>
      </c>
      <c r="B65" s="3" t="s">
        <v>49</v>
      </c>
      <c r="C65" s="4">
        <f>SUM(C66)</f>
        <v>0</v>
      </c>
      <c r="D65" s="4">
        <f t="shared" ref="D65:G65" si="21">SUM(D66)</f>
        <v>0</v>
      </c>
      <c r="E65" s="4">
        <f t="shared" si="21"/>
        <v>86850</v>
      </c>
      <c r="F65" s="4">
        <f t="shared" si="21"/>
        <v>75170</v>
      </c>
      <c r="G65" s="4">
        <f t="shared" si="21"/>
        <v>75170</v>
      </c>
    </row>
    <row r="66" spans="1:7" x14ac:dyDescent="0.25">
      <c r="A66" s="2">
        <v>3</v>
      </c>
      <c r="B66" s="3" t="s">
        <v>37</v>
      </c>
      <c r="C66" s="4">
        <f>SUM(C67:C69)</f>
        <v>0</v>
      </c>
      <c r="D66" s="4">
        <f t="shared" ref="D66:G66" si="22">SUM(D67:D69)</f>
        <v>0</v>
      </c>
      <c r="E66" s="4">
        <f t="shared" si="22"/>
        <v>86850</v>
      </c>
      <c r="F66" s="4">
        <f t="shared" si="22"/>
        <v>75170</v>
      </c>
      <c r="G66" s="4">
        <f t="shared" si="22"/>
        <v>75170</v>
      </c>
    </row>
    <row r="67" spans="1:7" x14ac:dyDescent="0.25">
      <c r="A67" s="6" t="s">
        <v>7</v>
      </c>
      <c r="B67" s="3" t="s">
        <v>23</v>
      </c>
      <c r="C67" s="4">
        <v>0</v>
      </c>
      <c r="D67" s="4">
        <v>0</v>
      </c>
      <c r="E67" s="4">
        <v>4812</v>
      </c>
      <c r="F67" s="4">
        <v>0</v>
      </c>
      <c r="G67" s="4">
        <v>0</v>
      </c>
    </row>
    <row r="68" spans="1:7" x14ac:dyDescent="0.25">
      <c r="A68" s="6" t="s">
        <v>12</v>
      </c>
      <c r="B68" s="3" t="s">
        <v>22</v>
      </c>
      <c r="C68" s="4">
        <v>0</v>
      </c>
      <c r="D68" s="4">
        <v>0</v>
      </c>
      <c r="E68" s="4">
        <v>7038</v>
      </c>
      <c r="F68" s="4">
        <v>170</v>
      </c>
      <c r="G68" s="4">
        <v>170</v>
      </c>
    </row>
    <row r="69" spans="1:7" x14ac:dyDescent="0.25">
      <c r="A69" s="6" t="s">
        <v>14</v>
      </c>
      <c r="B69" s="3" t="s">
        <v>25</v>
      </c>
      <c r="C69" s="4">
        <v>0</v>
      </c>
      <c r="D69" s="4">
        <v>0</v>
      </c>
      <c r="E69" s="4">
        <v>75000</v>
      </c>
      <c r="F69" s="4">
        <v>75000</v>
      </c>
      <c r="G69" s="4">
        <v>75000</v>
      </c>
    </row>
    <row r="70" spans="1:7" x14ac:dyDescent="0.25">
      <c r="A70" s="2" t="s">
        <v>3</v>
      </c>
      <c r="B70" s="3" t="s">
        <v>4</v>
      </c>
      <c r="C70" s="4">
        <f>SUM(C71+C79)</f>
        <v>34533.94</v>
      </c>
      <c r="D70" s="4">
        <f t="shared" ref="D70:G70" si="23">SUM(D71+D79)</f>
        <v>0</v>
      </c>
      <c r="E70" s="4">
        <f t="shared" si="23"/>
        <v>0</v>
      </c>
      <c r="F70" s="4">
        <f t="shared" si="23"/>
        <v>0</v>
      </c>
      <c r="G70" s="4">
        <f t="shared" si="23"/>
        <v>0</v>
      </c>
    </row>
    <row r="71" spans="1:7" x14ac:dyDescent="0.25">
      <c r="A71" s="2">
        <v>3</v>
      </c>
      <c r="B71" s="3" t="s">
        <v>37</v>
      </c>
      <c r="C71" s="4">
        <f>SUM(C72:C78)</f>
        <v>34533.94</v>
      </c>
      <c r="D71" s="4">
        <f t="shared" ref="D71:G71" si="24">SUM(D72:D78)</f>
        <v>0</v>
      </c>
      <c r="E71" s="4">
        <f t="shared" si="24"/>
        <v>0</v>
      </c>
      <c r="F71" s="4">
        <f t="shared" si="24"/>
        <v>0</v>
      </c>
      <c r="G71" s="4">
        <f t="shared" si="24"/>
        <v>0</v>
      </c>
    </row>
    <row r="72" spans="1:7" x14ac:dyDescent="0.25">
      <c r="A72" s="6" t="s">
        <v>7</v>
      </c>
      <c r="B72" s="3" t="s">
        <v>23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5">
      <c r="A73" s="6" t="s">
        <v>12</v>
      </c>
      <c r="B73" s="3" t="s">
        <v>22</v>
      </c>
      <c r="C73" s="4">
        <v>34533.94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6" t="s">
        <v>13</v>
      </c>
      <c r="B74" s="3" t="s">
        <v>24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6" t="s">
        <v>20</v>
      </c>
      <c r="B75" s="3" t="s">
        <v>30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6" t="s">
        <v>19</v>
      </c>
      <c r="B76" s="3" t="s">
        <v>28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5">
      <c r="A77" s="6" t="s">
        <v>14</v>
      </c>
      <c r="B77" s="3" t="s">
        <v>25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6" t="s">
        <v>17</v>
      </c>
      <c r="B78" s="3" t="s">
        <v>29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2">
        <v>4</v>
      </c>
      <c r="B79" s="3" t="s">
        <v>39</v>
      </c>
      <c r="C79" s="4">
        <f>SUM(C80:C82)</f>
        <v>0</v>
      </c>
      <c r="D79" s="4">
        <f t="shared" ref="D79:G79" si="25">SUM(D80:D82)</f>
        <v>0</v>
      </c>
      <c r="E79" s="4">
        <f t="shared" si="25"/>
        <v>0</v>
      </c>
      <c r="F79" s="4">
        <f t="shared" si="25"/>
        <v>0</v>
      </c>
      <c r="G79" s="4">
        <f t="shared" si="25"/>
        <v>0</v>
      </c>
    </row>
    <row r="80" spans="1:7" x14ac:dyDescent="0.25">
      <c r="A80" s="6" t="s">
        <v>15</v>
      </c>
      <c r="B80" s="3" t="s">
        <v>32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7" x14ac:dyDescent="0.25">
      <c r="A81" s="6" t="s">
        <v>16</v>
      </c>
      <c r="B81" s="3" t="s">
        <v>26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5">
      <c r="A82" s="6" t="s">
        <v>18</v>
      </c>
      <c r="B82" s="3" t="s">
        <v>27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</row>
    <row r="83" spans="1:7" x14ac:dyDescent="0.25">
      <c r="A83" s="2" t="s">
        <v>31</v>
      </c>
      <c r="B83" s="3" t="s">
        <v>5</v>
      </c>
      <c r="C83" s="4">
        <f>SUM(C84+C91)</f>
        <v>126191.62</v>
      </c>
      <c r="D83" s="4">
        <f t="shared" ref="D83:G83" si="26">SUM(D84+D91)</f>
        <v>134535</v>
      </c>
      <c r="E83" s="4">
        <f t="shared" si="26"/>
        <v>0</v>
      </c>
      <c r="F83" s="4">
        <f t="shared" si="26"/>
        <v>0</v>
      </c>
      <c r="G83" s="4">
        <f t="shared" si="26"/>
        <v>0</v>
      </c>
    </row>
    <row r="84" spans="1:7" x14ac:dyDescent="0.25">
      <c r="A84" s="2">
        <v>3</v>
      </c>
      <c r="B84" s="3" t="s">
        <v>37</v>
      </c>
      <c r="C84" s="4">
        <f>SUM(C85:C90)</f>
        <v>126191.62</v>
      </c>
      <c r="D84" s="4">
        <f t="shared" ref="D84:G84" si="27">SUM(D85:D90)</f>
        <v>122389</v>
      </c>
      <c r="E84" s="4">
        <f t="shared" si="27"/>
        <v>0</v>
      </c>
      <c r="F84" s="4">
        <f t="shared" si="27"/>
        <v>0</v>
      </c>
      <c r="G84" s="4">
        <f t="shared" si="27"/>
        <v>0</v>
      </c>
    </row>
    <row r="85" spans="1:7" x14ac:dyDescent="0.25">
      <c r="A85" s="6" t="s">
        <v>7</v>
      </c>
      <c r="B85" s="3" t="s">
        <v>23</v>
      </c>
      <c r="C85" s="4">
        <v>0</v>
      </c>
      <c r="D85" s="4">
        <v>5419</v>
      </c>
      <c r="E85" s="4">
        <v>0</v>
      </c>
      <c r="F85" s="4">
        <v>0</v>
      </c>
      <c r="G85" s="4">
        <v>0</v>
      </c>
    </row>
    <row r="86" spans="1:7" x14ac:dyDescent="0.25">
      <c r="A86" s="6" t="s">
        <v>12</v>
      </c>
      <c r="B86" s="3" t="s">
        <v>22</v>
      </c>
      <c r="C86" s="4">
        <v>100974.25</v>
      </c>
      <c r="D86" s="4">
        <v>97062</v>
      </c>
      <c r="E86" s="4">
        <v>0</v>
      </c>
      <c r="F86" s="4">
        <v>0</v>
      </c>
      <c r="G86" s="4">
        <v>0</v>
      </c>
    </row>
    <row r="87" spans="1:7" x14ac:dyDescent="0.25">
      <c r="A87" s="6" t="s">
        <v>13</v>
      </c>
      <c r="B87" s="3" t="s">
        <v>24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6" t="s">
        <v>19</v>
      </c>
      <c r="B88" s="3" t="s">
        <v>28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</row>
    <row r="89" spans="1:7" x14ac:dyDescent="0.25">
      <c r="A89" s="6" t="s">
        <v>14</v>
      </c>
      <c r="B89" s="3" t="s">
        <v>25</v>
      </c>
      <c r="C89" s="4">
        <v>25217.37</v>
      </c>
      <c r="D89" s="4">
        <v>19908</v>
      </c>
      <c r="E89" s="4">
        <v>0</v>
      </c>
      <c r="F89" s="4">
        <v>0</v>
      </c>
      <c r="G89" s="4">
        <v>0</v>
      </c>
    </row>
    <row r="90" spans="1:7" x14ac:dyDescent="0.25">
      <c r="A90" s="6" t="s">
        <v>17</v>
      </c>
      <c r="B90" s="3" t="s">
        <v>29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</row>
    <row r="91" spans="1:7" x14ac:dyDescent="0.25">
      <c r="A91" s="2">
        <v>4</v>
      </c>
      <c r="B91" s="3" t="s">
        <v>39</v>
      </c>
      <c r="C91" s="4">
        <f>SUM(C92:C94)</f>
        <v>0</v>
      </c>
      <c r="D91" s="4">
        <f t="shared" ref="D91:G91" si="28">SUM(D92:D94)</f>
        <v>12146</v>
      </c>
      <c r="E91" s="4">
        <f t="shared" si="28"/>
        <v>0</v>
      </c>
      <c r="F91" s="4">
        <f t="shared" si="28"/>
        <v>0</v>
      </c>
      <c r="G91" s="4">
        <f t="shared" si="28"/>
        <v>0</v>
      </c>
    </row>
    <row r="92" spans="1:7" x14ac:dyDescent="0.25">
      <c r="A92" s="6" t="s">
        <v>15</v>
      </c>
      <c r="B92" s="3" t="s">
        <v>32</v>
      </c>
      <c r="C92" s="4">
        <v>0</v>
      </c>
      <c r="D92" s="4">
        <v>12146</v>
      </c>
      <c r="E92" s="4">
        <v>0</v>
      </c>
      <c r="F92" s="4">
        <v>0</v>
      </c>
      <c r="G92" s="4">
        <v>0</v>
      </c>
    </row>
    <row r="93" spans="1:7" x14ac:dyDescent="0.25">
      <c r="A93" s="6" t="s">
        <v>16</v>
      </c>
      <c r="B93" s="3" t="s">
        <v>26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7" x14ac:dyDescent="0.25">
      <c r="A94" s="6" t="s">
        <v>18</v>
      </c>
      <c r="B94" s="3" t="s">
        <v>27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5">
      <c r="A95" s="2">
        <v>54</v>
      </c>
      <c r="B95" s="3" t="s">
        <v>50</v>
      </c>
      <c r="C95" s="4">
        <f>SUM(C96)</f>
        <v>0</v>
      </c>
      <c r="D95" s="4">
        <f t="shared" ref="D95:G95" si="29">SUM(D96)</f>
        <v>0</v>
      </c>
      <c r="E95" s="4">
        <f t="shared" si="29"/>
        <v>800</v>
      </c>
      <c r="F95" s="4">
        <f t="shared" si="29"/>
        <v>800</v>
      </c>
      <c r="G95" s="4">
        <f t="shared" si="29"/>
        <v>800</v>
      </c>
    </row>
    <row r="96" spans="1:7" x14ac:dyDescent="0.25">
      <c r="A96" s="2">
        <v>3</v>
      </c>
      <c r="B96" s="3" t="s">
        <v>37</v>
      </c>
      <c r="C96" s="4">
        <f>SUM(C97)</f>
        <v>0</v>
      </c>
      <c r="D96" s="4">
        <f t="shared" ref="D96:G96" si="30">SUM(D97)</f>
        <v>0</v>
      </c>
      <c r="E96" s="4">
        <f t="shared" si="30"/>
        <v>800</v>
      </c>
      <c r="F96" s="4">
        <f t="shared" si="30"/>
        <v>800</v>
      </c>
      <c r="G96" s="4">
        <f t="shared" si="30"/>
        <v>800</v>
      </c>
    </row>
    <row r="97" spans="1:7" x14ac:dyDescent="0.25">
      <c r="A97" s="6" t="s">
        <v>12</v>
      </c>
      <c r="B97" s="3" t="s">
        <v>22</v>
      </c>
      <c r="C97" s="4">
        <v>0</v>
      </c>
      <c r="D97" s="4">
        <v>0</v>
      </c>
      <c r="E97" s="4">
        <v>800</v>
      </c>
      <c r="F97" s="4">
        <v>800</v>
      </c>
      <c r="G97" s="4">
        <v>800</v>
      </c>
    </row>
    <row r="98" spans="1:7" x14ac:dyDescent="0.25">
      <c r="A98" s="2">
        <v>565</v>
      </c>
      <c r="B98" s="3" t="s">
        <v>51</v>
      </c>
      <c r="C98" s="4">
        <f>SUM(C99)</f>
        <v>0</v>
      </c>
      <c r="D98" s="4">
        <f t="shared" ref="D98:G98" si="31">SUM(D99)</f>
        <v>0</v>
      </c>
      <c r="E98" s="4">
        <f t="shared" si="31"/>
        <v>700</v>
      </c>
      <c r="F98" s="4">
        <f t="shared" si="31"/>
        <v>700</v>
      </c>
      <c r="G98" s="4">
        <f t="shared" si="31"/>
        <v>700</v>
      </c>
    </row>
    <row r="99" spans="1:7" x14ac:dyDescent="0.25">
      <c r="A99" s="2">
        <v>3</v>
      </c>
      <c r="B99" s="3" t="s">
        <v>37</v>
      </c>
      <c r="C99" s="4">
        <f>SUM(C100)</f>
        <v>0</v>
      </c>
      <c r="D99" s="4">
        <f t="shared" ref="D99:G99" si="32">SUM(D100)</f>
        <v>0</v>
      </c>
      <c r="E99" s="4">
        <f t="shared" si="32"/>
        <v>700</v>
      </c>
      <c r="F99" s="4">
        <f t="shared" si="32"/>
        <v>700</v>
      </c>
      <c r="G99" s="4">
        <f t="shared" si="32"/>
        <v>700</v>
      </c>
    </row>
    <row r="100" spans="1:7" x14ac:dyDescent="0.25">
      <c r="A100" s="6" t="s">
        <v>12</v>
      </c>
      <c r="B100" s="3" t="s">
        <v>22</v>
      </c>
      <c r="C100" s="4">
        <v>0</v>
      </c>
      <c r="D100" s="4">
        <v>0</v>
      </c>
      <c r="E100" s="4">
        <v>700</v>
      </c>
      <c r="F100" s="4">
        <v>700</v>
      </c>
      <c r="G100" s="4">
        <v>700</v>
      </c>
    </row>
    <row r="101" spans="1:7" x14ac:dyDescent="0.25">
      <c r="A101" s="2">
        <v>581</v>
      </c>
      <c r="B101" s="3" t="s">
        <v>9</v>
      </c>
      <c r="C101" s="4">
        <f>SUM(C102)</f>
        <v>0</v>
      </c>
      <c r="D101" s="4">
        <f t="shared" ref="D101:G101" si="33">SUM(D102)</f>
        <v>0</v>
      </c>
      <c r="E101" s="4">
        <f t="shared" si="33"/>
        <v>789350</v>
      </c>
      <c r="F101" s="4">
        <f t="shared" si="33"/>
        <v>0</v>
      </c>
      <c r="G101" s="4">
        <f t="shared" si="33"/>
        <v>0</v>
      </c>
    </row>
    <row r="102" spans="1:7" x14ac:dyDescent="0.25">
      <c r="A102" s="2">
        <v>4</v>
      </c>
      <c r="B102" s="3" t="s">
        <v>39</v>
      </c>
      <c r="C102" s="4">
        <f>SUM(C103)</f>
        <v>0</v>
      </c>
      <c r="D102" s="4">
        <f t="shared" ref="D102:G102" si="34">SUM(D103)</f>
        <v>0</v>
      </c>
      <c r="E102" s="4">
        <f t="shared" si="34"/>
        <v>789350</v>
      </c>
      <c r="F102" s="4">
        <f t="shared" si="34"/>
        <v>0</v>
      </c>
      <c r="G102" s="4">
        <f t="shared" si="34"/>
        <v>0</v>
      </c>
    </row>
    <row r="103" spans="1:7" x14ac:dyDescent="0.25">
      <c r="A103" s="6" t="s">
        <v>15</v>
      </c>
      <c r="B103" s="3" t="s">
        <v>32</v>
      </c>
      <c r="C103" s="4">
        <v>0</v>
      </c>
      <c r="D103" s="4">
        <v>0</v>
      </c>
      <c r="E103" s="4">
        <v>789350</v>
      </c>
      <c r="F103" s="4">
        <v>0</v>
      </c>
      <c r="G103" s="4">
        <v>0</v>
      </c>
    </row>
    <row r="104" spans="1:7" x14ac:dyDescent="0.25">
      <c r="A104" s="2" t="s">
        <v>36</v>
      </c>
      <c r="B104" s="3" t="s">
        <v>6</v>
      </c>
      <c r="C104" s="4">
        <f>SUM(C105+C109)</f>
        <v>0</v>
      </c>
      <c r="D104" s="4">
        <f t="shared" ref="D104:G104" si="35">SUM(D105+D109)</f>
        <v>18500</v>
      </c>
      <c r="E104" s="4">
        <f t="shared" si="35"/>
        <v>23023</v>
      </c>
      <c r="F104" s="4">
        <f t="shared" si="35"/>
        <v>30229</v>
      </c>
      <c r="G104" s="4">
        <f t="shared" si="35"/>
        <v>0</v>
      </c>
    </row>
    <row r="105" spans="1:7" x14ac:dyDescent="0.25">
      <c r="A105" s="2">
        <v>3</v>
      </c>
      <c r="B105" s="3" t="s">
        <v>37</v>
      </c>
      <c r="C105" s="4">
        <f>SUM(C106:C108)</f>
        <v>0</v>
      </c>
      <c r="D105" s="4">
        <f t="shared" ref="D105:G105" si="36">SUM(D106:D108)</f>
        <v>18500</v>
      </c>
      <c r="E105" s="4">
        <f t="shared" si="36"/>
        <v>22731</v>
      </c>
      <c r="F105" s="4">
        <f t="shared" si="36"/>
        <v>30229</v>
      </c>
      <c r="G105" s="4">
        <f t="shared" si="36"/>
        <v>0</v>
      </c>
    </row>
    <row r="106" spans="1:7" x14ac:dyDescent="0.25">
      <c r="A106" s="6" t="s">
        <v>7</v>
      </c>
      <c r="B106" s="3" t="s">
        <v>23</v>
      </c>
      <c r="C106" s="4">
        <v>0</v>
      </c>
      <c r="D106" s="4">
        <v>18500</v>
      </c>
      <c r="E106" s="4">
        <v>17580</v>
      </c>
      <c r="F106" s="4">
        <v>27051</v>
      </c>
      <c r="G106" s="4">
        <v>0</v>
      </c>
    </row>
    <row r="107" spans="1:7" x14ac:dyDescent="0.25">
      <c r="A107" s="6" t="s">
        <v>12</v>
      </c>
      <c r="B107" s="3" t="s">
        <v>22</v>
      </c>
      <c r="C107" s="4">
        <v>0</v>
      </c>
      <c r="D107" s="4">
        <v>0</v>
      </c>
      <c r="E107" s="4">
        <v>5151</v>
      </c>
      <c r="F107" s="4">
        <v>3178</v>
      </c>
      <c r="G107" s="4">
        <v>0</v>
      </c>
    </row>
    <row r="108" spans="1:7" x14ac:dyDescent="0.25">
      <c r="A108" s="6" t="s">
        <v>13</v>
      </c>
      <c r="B108" s="3" t="s">
        <v>24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5">
      <c r="A109" s="2">
        <v>4</v>
      </c>
      <c r="B109" s="3" t="s">
        <v>39</v>
      </c>
      <c r="C109" s="4">
        <f>SUM(C110:C112)</f>
        <v>0</v>
      </c>
      <c r="D109" s="4">
        <f t="shared" ref="D109:G109" si="37">SUM(D110:D112)</f>
        <v>0</v>
      </c>
      <c r="E109" s="4">
        <f t="shared" si="37"/>
        <v>292</v>
      </c>
      <c r="F109" s="4">
        <f t="shared" si="37"/>
        <v>0</v>
      </c>
      <c r="G109" s="4">
        <f t="shared" si="37"/>
        <v>0</v>
      </c>
    </row>
    <row r="110" spans="1:7" x14ac:dyDescent="0.25">
      <c r="A110" s="6" t="s">
        <v>15</v>
      </c>
      <c r="B110" s="3" t="s">
        <v>32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</row>
    <row r="111" spans="1:7" x14ac:dyDescent="0.25">
      <c r="A111" s="6" t="s">
        <v>16</v>
      </c>
      <c r="B111" s="3" t="s">
        <v>26</v>
      </c>
      <c r="C111" s="4">
        <v>0</v>
      </c>
      <c r="D111" s="4">
        <v>0</v>
      </c>
      <c r="E111" s="4">
        <v>292</v>
      </c>
      <c r="F111" s="4">
        <v>0</v>
      </c>
      <c r="G111" s="4">
        <v>0</v>
      </c>
    </row>
    <row r="112" spans="1:7" x14ac:dyDescent="0.25">
      <c r="A112" s="6" t="s">
        <v>18</v>
      </c>
      <c r="B112" s="3" t="s">
        <v>27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s="7" customFormat="1" x14ac:dyDescent="0.25">
      <c r="A113" s="2">
        <v>71</v>
      </c>
      <c r="B113" s="3" t="s">
        <v>52</v>
      </c>
      <c r="C113" s="4">
        <f>SUM(C114)</f>
        <v>0</v>
      </c>
      <c r="D113" s="4">
        <f t="shared" ref="D113:G113" si="38">SUM(D114)</f>
        <v>1507</v>
      </c>
      <c r="E113" s="4">
        <f t="shared" si="38"/>
        <v>0</v>
      </c>
      <c r="F113" s="4">
        <f t="shared" si="38"/>
        <v>0</v>
      </c>
      <c r="G113" s="4">
        <f t="shared" si="38"/>
        <v>0</v>
      </c>
    </row>
    <row r="114" spans="1:7" x14ac:dyDescent="0.25">
      <c r="A114" s="2">
        <v>4</v>
      </c>
      <c r="B114" s="3" t="s">
        <v>39</v>
      </c>
      <c r="C114" s="4">
        <f>SUM(C115)</f>
        <v>0</v>
      </c>
      <c r="D114" s="4">
        <f t="shared" ref="D114:G114" si="39">SUM(D115)</f>
        <v>1507</v>
      </c>
      <c r="E114" s="4">
        <f t="shared" si="39"/>
        <v>0</v>
      </c>
      <c r="F114" s="4">
        <f t="shared" si="39"/>
        <v>0</v>
      </c>
      <c r="G114" s="4">
        <f t="shared" si="39"/>
        <v>0</v>
      </c>
    </row>
    <row r="115" spans="1:7" x14ac:dyDescent="0.25">
      <c r="A115" s="6" t="s">
        <v>16</v>
      </c>
      <c r="B115" s="3" t="s">
        <v>26</v>
      </c>
      <c r="C115" s="4">
        <v>0</v>
      </c>
      <c r="D115" s="4">
        <v>1507</v>
      </c>
      <c r="E115" s="4">
        <v>0</v>
      </c>
      <c r="F115" s="4">
        <v>0</v>
      </c>
      <c r="G115" s="4">
        <v>0</v>
      </c>
    </row>
    <row r="116" spans="1:7" s="7" customFormat="1" x14ac:dyDescent="0.25">
      <c r="A116" s="17" t="s">
        <v>45</v>
      </c>
      <c r="B116" s="3" t="s">
        <v>46</v>
      </c>
      <c r="C116" s="4">
        <f>SUM(C117+C127)</f>
        <v>10915.66</v>
      </c>
      <c r="D116" s="4">
        <f t="shared" ref="D116:G116" si="40">SUM(D117+D127)</f>
        <v>9681</v>
      </c>
      <c r="E116" s="4">
        <f t="shared" si="40"/>
        <v>243922</v>
      </c>
      <c r="F116" s="4">
        <f t="shared" si="40"/>
        <v>0</v>
      </c>
      <c r="G116" s="4">
        <f t="shared" si="40"/>
        <v>0</v>
      </c>
    </row>
    <row r="117" spans="1:7" s="7" customFormat="1" x14ac:dyDescent="0.25">
      <c r="A117" s="2" t="s">
        <v>21</v>
      </c>
      <c r="B117" s="3" t="s">
        <v>0</v>
      </c>
      <c r="C117" s="4">
        <f>SUM(C118+C124)</f>
        <v>10915.66</v>
      </c>
      <c r="D117" s="4">
        <f t="shared" ref="D117:G117" si="41">SUM(D118+D124)</f>
        <v>9681</v>
      </c>
      <c r="E117" s="4">
        <f t="shared" si="41"/>
        <v>243922</v>
      </c>
      <c r="F117" s="4">
        <f t="shared" si="41"/>
        <v>0</v>
      </c>
      <c r="G117" s="4">
        <f t="shared" si="41"/>
        <v>0</v>
      </c>
    </row>
    <row r="118" spans="1:7" s="7" customFormat="1" x14ac:dyDescent="0.25">
      <c r="A118" s="2">
        <v>3</v>
      </c>
      <c r="B118" s="3" t="s">
        <v>37</v>
      </c>
      <c r="C118" s="4">
        <f>SUM(C119:C123)</f>
        <v>10915.66</v>
      </c>
      <c r="D118" s="4">
        <f t="shared" ref="D118:G118" si="42">SUM(D119:D123)</f>
        <v>0</v>
      </c>
      <c r="E118" s="4">
        <f t="shared" si="42"/>
        <v>0</v>
      </c>
      <c r="F118" s="4">
        <f t="shared" si="42"/>
        <v>0</v>
      </c>
      <c r="G118" s="4">
        <f t="shared" si="42"/>
        <v>0</v>
      </c>
    </row>
    <row r="119" spans="1:7" s="7" customFormat="1" x14ac:dyDescent="0.25">
      <c r="A119" s="6" t="s">
        <v>7</v>
      </c>
      <c r="B119" s="3" t="s">
        <v>23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s="7" customFormat="1" x14ac:dyDescent="0.25">
      <c r="A120" s="6" t="s">
        <v>12</v>
      </c>
      <c r="B120" s="3" t="s">
        <v>22</v>
      </c>
      <c r="C120" s="4">
        <v>10915.66</v>
      </c>
      <c r="D120" s="4">
        <v>0</v>
      </c>
      <c r="E120" s="4">
        <v>0</v>
      </c>
      <c r="F120" s="4">
        <v>0</v>
      </c>
      <c r="G120" s="4">
        <v>0</v>
      </c>
    </row>
    <row r="121" spans="1:7" s="7" customFormat="1" x14ac:dyDescent="0.25">
      <c r="A121" s="6" t="s">
        <v>20</v>
      </c>
      <c r="B121" s="3" t="s">
        <v>30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</row>
    <row r="122" spans="1:7" s="7" customFormat="1" x14ac:dyDescent="0.25">
      <c r="A122" s="6" t="s">
        <v>19</v>
      </c>
      <c r="B122" s="3" t="s">
        <v>28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</row>
    <row r="123" spans="1:7" s="7" customFormat="1" x14ac:dyDescent="0.25">
      <c r="A123" s="6" t="s">
        <v>17</v>
      </c>
      <c r="B123" s="3" t="s">
        <v>29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</row>
    <row r="124" spans="1:7" s="7" customFormat="1" x14ac:dyDescent="0.25">
      <c r="A124" s="2">
        <v>4</v>
      </c>
      <c r="B124" s="3" t="s">
        <v>39</v>
      </c>
      <c r="C124" s="4">
        <f>SUM(C125:C126)</f>
        <v>0</v>
      </c>
      <c r="D124" s="4">
        <f t="shared" ref="D124:G124" si="43">SUM(D125:D126)</f>
        <v>9681</v>
      </c>
      <c r="E124" s="4">
        <f t="shared" si="43"/>
        <v>243922</v>
      </c>
      <c r="F124" s="4">
        <f t="shared" si="43"/>
        <v>0</v>
      </c>
      <c r="G124" s="4">
        <f t="shared" si="43"/>
        <v>0</v>
      </c>
    </row>
    <row r="125" spans="1:7" s="7" customFormat="1" x14ac:dyDescent="0.25">
      <c r="A125" s="6" t="s">
        <v>15</v>
      </c>
      <c r="B125" s="3" t="s">
        <v>32</v>
      </c>
      <c r="C125" s="4">
        <v>0</v>
      </c>
      <c r="D125" s="4">
        <v>9681</v>
      </c>
      <c r="E125" s="4">
        <v>243922</v>
      </c>
      <c r="F125" s="4">
        <v>0</v>
      </c>
      <c r="G125" s="4">
        <v>0</v>
      </c>
    </row>
    <row r="126" spans="1:7" s="7" customFormat="1" x14ac:dyDescent="0.25">
      <c r="A126" s="6" t="s">
        <v>16</v>
      </c>
      <c r="B126" s="3" t="s">
        <v>26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</row>
    <row r="127" spans="1:7" s="7" customFormat="1" x14ac:dyDescent="0.25">
      <c r="A127" s="2" t="s">
        <v>33</v>
      </c>
      <c r="B127" s="3" t="s">
        <v>48</v>
      </c>
      <c r="C127" s="4">
        <f>SUM(C128+D134)</f>
        <v>0</v>
      </c>
      <c r="D127" s="4">
        <f>SUM(D128+E134)</f>
        <v>0</v>
      </c>
      <c r="E127" s="4">
        <f t="shared" ref="E127:G127" si="44">SUM(E128+F134)</f>
        <v>0</v>
      </c>
      <c r="F127" s="4">
        <f t="shared" si="44"/>
        <v>0</v>
      </c>
      <c r="G127" s="4">
        <f t="shared" si="44"/>
        <v>0</v>
      </c>
    </row>
    <row r="128" spans="1:7" s="7" customFormat="1" x14ac:dyDescent="0.25">
      <c r="A128" s="2">
        <v>3</v>
      </c>
      <c r="B128" s="3" t="s">
        <v>37</v>
      </c>
      <c r="C128" s="4">
        <f>SUM(C129:C133)</f>
        <v>0</v>
      </c>
      <c r="D128" s="4">
        <f t="shared" ref="D128:G128" si="45">SUM(D129:D133)</f>
        <v>0</v>
      </c>
      <c r="E128" s="4">
        <f t="shared" si="45"/>
        <v>0</v>
      </c>
      <c r="F128" s="4">
        <f t="shared" si="45"/>
        <v>0</v>
      </c>
      <c r="G128" s="4">
        <f t="shared" si="45"/>
        <v>0</v>
      </c>
    </row>
    <row r="129" spans="1:7" s="7" customFormat="1" x14ac:dyDescent="0.25">
      <c r="A129" s="6" t="s">
        <v>7</v>
      </c>
      <c r="B129" s="3" t="s">
        <v>23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</row>
    <row r="130" spans="1:7" s="7" customFormat="1" x14ac:dyDescent="0.25">
      <c r="A130" s="6" t="s">
        <v>12</v>
      </c>
      <c r="B130" s="3" t="s">
        <v>22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</row>
    <row r="131" spans="1:7" s="7" customFormat="1" x14ac:dyDescent="0.25">
      <c r="A131" s="6" t="s">
        <v>20</v>
      </c>
      <c r="B131" s="3" t="s">
        <v>30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</row>
    <row r="132" spans="1:7" s="7" customFormat="1" x14ac:dyDescent="0.25">
      <c r="A132" s="6" t="s">
        <v>19</v>
      </c>
      <c r="B132" s="3" t="s">
        <v>28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</row>
    <row r="133" spans="1:7" s="7" customFormat="1" x14ac:dyDescent="0.25">
      <c r="A133" s="6" t="s">
        <v>17</v>
      </c>
      <c r="B133" s="3" t="s">
        <v>29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</row>
    <row r="134" spans="1:7" s="7" customFormat="1" x14ac:dyDescent="0.25">
      <c r="A134" s="2">
        <v>4</v>
      </c>
      <c r="B134" s="3" t="s">
        <v>39</v>
      </c>
      <c r="C134" s="4">
        <f>SUM(C135)</f>
        <v>0</v>
      </c>
      <c r="D134" s="4">
        <f t="shared" ref="D134:G134" si="46">SUM(D135)</f>
        <v>0</v>
      </c>
      <c r="E134" s="4">
        <f t="shared" si="46"/>
        <v>0</v>
      </c>
      <c r="F134" s="4">
        <f t="shared" si="46"/>
        <v>0</v>
      </c>
      <c r="G134" s="4">
        <f t="shared" si="46"/>
        <v>0</v>
      </c>
    </row>
    <row r="135" spans="1:7" s="7" customFormat="1" x14ac:dyDescent="0.25">
      <c r="A135" s="6" t="s">
        <v>16</v>
      </c>
      <c r="B135" s="3" t="s">
        <v>26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</row>
    <row r="136" spans="1:7" s="7" customFormat="1" ht="23.25" x14ac:dyDescent="0.25">
      <c r="A136" s="6"/>
      <c r="B136" s="20" t="s">
        <v>47</v>
      </c>
      <c r="C136" s="4">
        <f>SUM(C137)</f>
        <v>1839.16</v>
      </c>
      <c r="D136" s="4">
        <f>SUM(D137)</f>
        <v>0</v>
      </c>
      <c r="E136" s="4"/>
      <c r="F136" s="4"/>
      <c r="G136" s="4"/>
    </row>
    <row r="137" spans="1:7" s="7" customFormat="1" x14ac:dyDescent="0.25">
      <c r="A137" s="2" t="s">
        <v>3</v>
      </c>
      <c r="B137" s="3" t="s">
        <v>4</v>
      </c>
      <c r="C137" s="4">
        <f>SUM(C138)</f>
        <v>1839.16</v>
      </c>
      <c r="D137" s="4">
        <f t="shared" ref="D137:G138" si="47">SUM(D138)</f>
        <v>0</v>
      </c>
      <c r="E137" s="4">
        <f t="shared" si="47"/>
        <v>0</v>
      </c>
      <c r="F137" s="4">
        <f t="shared" si="47"/>
        <v>0</v>
      </c>
      <c r="G137" s="4">
        <f t="shared" si="47"/>
        <v>0</v>
      </c>
    </row>
    <row r="138" spans="1:7" s="7" customFormat="1" x14ac:dyDescent="0.25">
      <c r="A138" s="2">
        <v>3</v>
      </c>
      <c r="B138" s="3" t="s">
        <v>37</v>
      </c>
      <c r="C138" s="4">
        <f>SUM(C139)</f>
        <v>1839.16</v>
      </c>
      <c r="D138" s="4">
        <f t="shared" si="47"/>
        <v>0</v>
      </c>
      <c r="E138" s="4">
        <f t="shared" si="47"/>
        <v>0</v>
      </c>
      <c r="F138" s="4">
        <f t="shared" si="47"/>
        <v>0</v>
      </c>
      <c r="G138" s="4">
        <f t="shared" si="47"/>
        <v>0</v>
      </c>
    </row>
    <row r="139" spans="1:7" s="7" customFormat="1" x14ac:dyDescent="0.25">
      <c r="A139" s="6" t="s">
        <v>12</v>
      </c>
      <c r="B139" s="3" t="s">
        <v>22</v>
      </c>
      <c r="C139" s="4">
        <v>1839.16</v>
      </c>
      <c r="D139" s="4">
        <v>0</v>
      </c>
      <c r="E139" s="4">
        <v>0</v>
      </c>
      <c r="F139" s="4">
        <v>0</v>
      </c>
      <c r="G139" s="4">
        <v>0</v>
      </c>
    </row>
    <row r="140" spans="1:7" x14ac:dyDescent="0.25">
      <c r="A140" s="5"/>
      <c r="B140" s="5"/>
      <c r="C140" s="5"/>
      <c r="D140" s="5"/>
      <c r="E140" s="5"/>
      <c r="F140" s="5"/>
      <c r="G140" s="5"/>
    </row>
    <row r="141" spans="1:7" x14ac:dyDescent="0.25">
      <c r="A141" s="5"/>
      <c r="B141" s="5"/>
      <c r="C141" s="5"/>
      <c r="D141" s="5"/>
      <c r="E141" s="5"/>
      <c r="F141" s="5"/>
      <c r="G141" s="5"/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Maja Čabraja</cp:lastModifiedBy>
  <cp:lastPrinted>2025-12-19T09:29:33Z</cp:lastPrinted>
  <dcterms:created xsi:type="dcterms:W3CDTF">2022-10-31T10:11:38Z</dcterms:created>
  <dcterms:modified xsi:type="dcterms:W3CDTF">2025-12-19T09:30:13Z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